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135" windowWidth="24795" windowHeight="12075" activeTab="1"/>
  </bookViews>
  <sheets>
    <sheet name="1월_회계보고" sheetId="1" r:id="rId1"/>
    <sheet name="2월_회계보고" sheetId="4" r:id="rId2"/>
    <sheet name="3월_회계보고" sheetId="5" r:id="rId3"/>
    <sheet name="4월_회계보고" sheetId="8" r:id="rId4"/>
    <sheet name="5월_회계보고" sheetId="9" r:id="rId5"/>
    <sheet name="6월_회계보고" sheetId="10" r:id="rId6"/>
    <sheet name="7월_회계보고" sheetId="11" r:id="rId7"/>
    <sheet name="8월_회계보고" sheetId="12" r:id="rId8"/>
    <sheet name="9월_회계보고" sheetId="13" r:id="rId9"/>
    <sheet name="10월_회계보고" sheetId="14" r:id="rId10"/>
    <sheet name="11월_회계보고" sheetId="15" r:id="rId11"/>
    <sheet name="12월_회계보고" sheetId="16" r:id="rId12"/>
  </sheets>
  <calcPr calcId="125725"/>
</workbook>
</file>

<file path=xl/calcChain.xml><?xml version="1.0" encoding="utf-8"?>
<calcChain xmlns="http://schemas.openxmlformats.org/spreadsheetml/2006/main">
  <c r="C37" i="16"/>
  <c r="C37" i="15"/>
  <c r="C37" i="14"/>
  <c r="C37" i="13"/>
  <c r="C37" i="12"/>
  <c r="C37" i="11"/>
  <c r="C37" i="10"/>
  <c r="C37" i="9"/>
  <c r="C37" i="8"/>
  <c r="C37" i="5"/>
  <c r="C37" i="4"/>
  <c r="C37" i="1"/>
  <c r="D16" i="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16" i="15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16" i="14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16" i="13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16" i="12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16" i="1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16" i="10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16" i="9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C7"/>
  <c r="C7" i="10"/>
  <c r="C7" i="11"/>
  <c r="C7" i="12"/>
  <c r="C7" i="13"/>
  <c r="C7" i="14"/>
  <c r="C7" i="15"/>
  <c r="C7" i="16"/>
  <c r="C7" i="1"/>
  <c r="C36" i="16"/>
  <c r="G35"/>
  <c r="G23"/>
  <c r="G17"/>
  <c r="C13"/>
  <c r="G9"/>
  <c r="G36" s="1"/>
  <c r="C36" i="15"/>
  <c r="G35"/>
  <c r="G23"/>
  <c r="G17"/>
  <c r="C13"/>
  <c r="G9"/>
  <c r="G36" s="1"/>
  <c r="C36" i="14"/>
  <c r="G35"/>
  <c r="G23"/>
  <c r="G17"/>
  <c r="C13"/>
  <c r="G9"/>
  <c r="G36" s="1"/>
  <c r="C36" i="13"/>
  <c r="G35"/>
  <c r="G23"/>
  <c r="G17"/>
  <c r="C13"/>
  <c r="G9"/>
  <c r="G36" s="1"/>
  <c r="C36" i="12"/>
  <c r="G35"/>
  <c r="G23"/>
  <c r="G17"/>
  <c r="C13"/>
  <c r="G9"/>
  <c r="G36" s="1"/>
  <c r="C36" i="11"/>
  <c r="G35"/>
  <c r="G23"/>
  <c r="G17"/>
  <c r="C13"/>
  <c r="G9"/>
  <c r="G36" s="1"/>
  <c r="C36" i="10"/>
  <c r="G35"/>
  <c r="G23"/>
  <c r="G17"/>
  <c r="C13"/>
  <c r="G9"/>
  <c r="G36" s="1"/>
  <c r="C36" i="9"/>
  <c r="G35"/>
  <c r="G23"/>
  <c r="G17"/>
  <c r="C13"/>
  <c r="G9"/>
  <c r="G36" s="1"/>
  <c r="D30" i="8"/>
  <c r="D31"/>
  <c r="D32"/>
  <c r="D33"/>
  <c r="D34"/>
  <c r="D35"/>
  <c r="C36"/>
  <c r="C7" s="1"/>
  <c r="G35"/>
  <c r="G23"/>
  <c r="G17"/>
  <c r="C13"/>
  <c r="G9"/>
  <c r="G36" s="1"/>
  <c r="D29" i="5"/>
  <c r="D29" i="8" s="1"/>
  <c r="D30" i="5"/>
  <c r="D31"/>
  <c r="D32"/>
  <c r="D33"/>
  <c r="D34"/>
  <c r="D35"/>
  <c r="D16" i="4"/>
  <c r="D16" i="5" s="1"/>
  <c r="D17" i="4"/>
  <c r="D17" i="5" s="1"/>
  <c r="D18" i="4"/>
  <c r="D18" i="5" s="1"/>
  <c r="D19" i="4"/>
  <c r="D19" i="5" s="1"/>
  <c r="D20" i="4"/>
  <c r="D20" i="5" s="1"/>
  <c r="D21" i="4"/>
  <c r="D21" i="5" s="1"/>
  <c r="D22" i="4"/>
  <c r="D22" i="5" s="1"/>
  <c r="D23" i="4"/>
  <c r="D23" i="5" s="1"/>
  <c r="D24" i="4"/>
  <c r="D24" i="5" s="1"/>
  <c r="D25" i="4"/>
  <c r="D25" i="5" s="1"/>
  <c r="D26" i="4"/>
  <c r="D26" i="5" s="1"/>
  <c r="D27" i="4"/>
  <c r="D27" i="5" s="1"/>
  <c r="D28" i="4"/>
  <c r="D28" i="5" s="1"/>
  <c r="D29" i="4"/>
  <c r="D30"/>
  <c r="D31"/>
  <c r="D32"/>
  <c r="D33"/>
  <c r="D34"/>
  <c r="D35"/>
  <c r="D15"/>
  <c r="D15" i="5" s="1"/>
  <c r="C36"/>
  <c r="C7" s="1"/>
  <c r="G35"/>
  <c r="G23"/>
  <c r="G17"/>
  <c r="C13"/>
  <c r="G9"/>
  <c r="C36" i="4"/>
  <c r="C7" s="1"/>
  <c r="G35"/>
  <c r="G23"/>
  <c r="G17"/>
  <c r="D36"/>
  <c r="C13"/>
  <c r="G9"/>
  <c r="D16" i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36" s="1"/>
  <c r="C13"/>
  <c r="C36"/>
  <c r="G35"/>
  <c r="G23"/>
  <c r="G17"/>
  <c r="G9"/>
  <c r="G36" s="1"/>
  <c r="C9"/>
  <c r="D27" i="8" l="1"/>
  <c r="D25"/>
  <c r="D23"/>
  <c r="D21"/>
  <c r="D19"/>
  <c r="D17"/>
  <c r="D36" i="5"/>
  <c r="D15" i="8"/>
  <c r="D28"/>
  <c r="D26"/>
  <c r="D24"/>
  <c r="D22"/>
  <c r="D20"/>
  <c r="D18"/>
  <c r="D16"/>
  <c r="G36" i="5"/>
  <c r="G36" i="4"/>
  <c r="G37" i="1"/>
  <c r="C6" i="4" s="1"/>
  <c r="C9" s="1"/>
  <c r="D36" i="15" l="1"/>
  <c r="D36" i="9"/>
  <c r="D36" i="11"/>
  <c r="D36" i="13"/>
  <c r="D36" i="10"/>
  <c r="D36" i="12"/>
  <c r="D36" i="14"/>
  <c r="D36" i="16"/>
  <c r="G37" i="4"/>
  <c r="C6" i="5" s="1"/>
  <c r="C9" s="1"/>
  <c r="D36" i="8"/>
  <c r="G37" i="5" l="1"/>
  <c r="C6" i="8" s="1"/>
  <c r="C9" s="1"/>
  <c r="G37" l="1"/>
  <c r="C6" i="9" s="1"/>
  <c r="C9" l="1"/>
  <c r="G37" s="1"/>
  <c r="C6" i="10" s="1"/>
  <c r="C9" l="1"/>
  <c r="G37" s="1"/>
  <c r="C6" i="11" s="1"/>
  <c r="C9" l="1"/>
  <c r="G37" s="1"/>
  <c r="C6" i="12" s="1"/>
  <c r="C9" l="1"/>
  <c r="G37" s="1"/>
  <c r="C6" i="13" s="1"/>
  <c r="C9" l="1"/>
  <c r="G37" s="1"/>
  <c r="C6" i="14" s="1"/>
  <c r="C9" l="1"/>
  <c r="G37" s="1"/>
  <c r="C6" i="15" s="1"/>
  <c r="C9" l="1"/>
  <c r="G37" s="1"/>
  <c r="C6" i="16" s="1"/>
  <c r="C9" l="1"/>
  <c r="G37" s="1"/>
</calcChain>
</file>

<file path=xl/sharedStrings.xml><?xml version="1.0" encoding="utf-8"?>
<sst xmlns="http://schemas.openxmlformats.org/spreadsheetml/2006/main" count="577" uniqueCount="43">
  <si>
    <t>의연금</t>
  </si>
  <si>
    <t>Co. 의연금</t>
  </si>
  <si>
    <t>예금이자</t>
  </si>
  <si>
    <t>소 계</t>
  </si>
  <si>
    <t>상급평의회</t>
  </si>
  <si>
    <t>꼬미시움 순방 격려금</t>
  </si>
  <si>
    <t>교육비</t>
  </si>
  <si>
    <t>사도들의 모후 꾸리아소속 PR 의연금</t>
  </si>
  <si>
    <t>자비의 모후</t>
  </si>
  <si>
    <t>신비로운 그릇</t>
  </si>
  <si>
    <t>사랑의 샘</t>
  </si>
  <si>
    <t>인내의 샘</t>
  </si>
  <si>
    <t>행사비</t>
  </si>
  <si>
    <t>상지의 옥좌</t>
  </si>
  <si>
    <t>애덕의 모후</t>
  </si>
  <si>
    <t>존경하올 그릇</t>
  </si>
  <si>
    <t>매괴의 여왕</t>
  </si>
  <si>
    <t>가정의 모후</t>
  </si>
  <si>
    <t>인자하신 모후</t>
  </si>
  <si>
    <t>관리및 운영비</t>
  </si>
  <si>
    <t>정의의 거울</t>
  </si>
  <si>
    <t>창조주의 모후</t>
  </si>
  <si>
    <t>예언자의 모후</t>
  </si>
  <si>
    <t>하늘의 문</t>
  </si>
  <si>
    <t>총지출 합계</t>
  </si>
  <si>
    <t>이 월 금</t>
    <phoneticPr fontId="1" type="noConversion"/>
  </si>
  <si>
    <t>의 연 금</t>
    <phoneticPr fontId="1" type="noConversion"/>
  </si>
  <si>
    <t>소     계</t>
    <phoneticPr fontId="1" type="noConversion"/>
  </si>
  <si>
    <t>소      계</t>
    <phoneticPr fontId="1" type="noConversion"/>
  </si>
  <si>
    <t>소    계</t>
    <phoneticPr fontId="1" type="noConversion"/>
  </si>
  <si>
    <t>적    요</t>
    <phoneticPr fontId="1" type="noConversion"/>
  </si>
  <si>
    <t>적     요</t>
    <phoneticPr fontId="1" type="noConversion"/>
  </si>
  <si>
    <t>금     액</t>
    <phoneticPr fontId="1" type="noConversion"/>
  </si>
  <si>
    <t xml:space="preserve">금     액 </t>
    <phoneticPr fontId="1" type="noConversion"/>
  </si>
  <si>
    <t>금    액</t>
    <phoneticPr fontId="1" type="noConversion"/>
  </si>
  <si>
    <t>누    계</t>
    <phoneticPr fontId="1" type="noConversion"/>
  </si>
  <si>
    <t>사업보고 격려금</t>
    <phoneticPr fontId="1" type="noConversion"/>
  </si>
  <si>
    <t>꾸리아 신년회</t>
    <phoneticPr fontId="1" type="noConversion"/>
  </si>
  <si>
    <t>가정의모후순방비</t>
    <phoneticPr fontId="1" type="noConversion"/>
  </si>
  <si>
    <t>지             출</t>
    <phoneticPr fontId="1" type="noConversion"/>
  </si>
  <si>
    <t>수             입</t>
    <phoneticPr fontId="1" type="noConversion"/>
  </si>
  <si>
    <t>현   잔 액</t>
    <phoneticPr fontId="1" type="noConversion"/>
  </si>
  <si>
    <t>총 수 입  합 계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</si>
</sst>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b/>
      <u/>
      <sz val="18"/>
      <color theme="1"/>
      <name val="맑은 고딕"/>
      <family val="3"/>
      <charset val="129"/>
      <scheme val="minor"/>
    </font>
    <font>
      <sz val="11"/>
      <color rgb="FF000000"/>
      <name val="바탕체"/>
      <family val="1"/>
      <charset val="129"/>
    </font>
    <font>
      <sz val="11"/>
      <color rgb="FF000000"/>
      <name val="바탕"/>
      <family val="1"/>
      <charset val="129"/>
    </font>
    <font>
      <sz val="10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8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sz val="11"/>
      <color rgb="FFFF0000"/>
      <name val="바탕"/>
      <family val="1"/>
      <charset val="129"/>
    </font>
    <font>
      <sz val="11"/>
      <color rgb="FFFF0000"/>
      <name val="바탕체"/>
      <family val="1"/>
      <charset val="129"/>
    </font>
    <font>
      <sz val="11"/>
      <name val="바탕체"/>
      <family val="1"/>
      <charset val="129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2"/>
        </stop>
      </gradient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right" vertical="center" wrapText="1" indent="1"/>
    </xf>
    <xf numFmtId="3" fontId="3" fillId="0" borderId="6" xfId="0" applyNumberFormat="1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right" vertical="center" wrapText="1" indent="1"/>
    </xf>
    <xf numFmtId="0" fontId="6" fillId="0" borderId="5" xfId="0" applyFont="1" applyBorder="1" applyAlignment="1">
      <alignment horizontal="righ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 indent="4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4"/>
    </xf>
    <xf numFmtId="41" fontId="3" fillId="0" borderId="2" xfId="1" applyFont="1" applyBorder="1" applyAlignment="1">
      <alignment horizontal="right" vertical="center" wrapText="1" indent="1"/>
    </xf>
    <xf numFmtId="41" fontId="3" fillId="0" borderId="3" xfId="1" applyFont="1" applyBorder="1" applyAlignment="1">
      <alignment horizontal="righ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 indent="4"/>
    </xf>
    <xf numFmtId="0" fontId="3" fillId="0" borderId="7" xfId="0" applyFont="1" applyBorder="1" applyAlignment="1">
      <alignment horizontal="right" vertical="center" wrapText="1" indent="4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right" vertical="center" wrapText="1" indent="4"/>
    </xf>
    <xf numFmtId="3" fontId="8" fillId="0" borderId="24" xfId="0" applyNumberFormat="1" applyFont="1" applyBorder="1" applyAlignment="1">
      <alignment horizontal="right" vertical="center" wrapText="1" indent="4"/>
    </xf>
    <xf numFmtId="3" fontId="8" fillId="0" borderId="24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1" fontId="11" fillId="0" borderId="5" xfId="1" applyFont="1" applyBorder="1" applyAlignment="1">
      <alignment horizontal="right" vertical="center" wrapText="1" indent="1"/>
    </xf>
    <xf numFmtId="41" fontId="11" fillId="0" borderId="6" xfId="1" applyFont="1" applyBorder="1" applyAlignment="1">
      <alignment horizontal="right" vertical="center" wrapText="1" indent="1"/>
    </xf>
    <xf numFmtId="3" fontId="11" fillId="0" borderId="8" xfId="0" applyNumberFormat="1" applyFont="1" applyBorder="1" applyAlignment="1">
      <alignment horizontal="right" vertical="center" wrapText="1" indent="4"/>
    </xf>
    <xf numFmtId="3" fontId="11" fillId="0" borderId="7" xfId="0" applyNumberFormat="1" applyFont="1" applyBorder="1" applyAlignment="1">
      <alignment horizontal="right" vertical="center" wrapText="1" indent="4"/>
    </xf>
    <xf numFmtId="3" fontId="11" fillId="0" borderId="6" xfId="0" applyNumberFormat="1" applyFont="1" applyBorder="1" applyAlignment="1">
      <alignment horizontal="right" vertical="center" wrapText="1" indent="1"/>
    </xf>
    <xf numFmtId="0" fontId="11" fillId="0" borderId="5" xfId="0" applyFont="1" applyBorder="1" applyAlignment="1">
      <alignment horizontal="right" vertical="center" wrapText="1" indent="1"/>
    </xf>
    <xf numFmtId="3" fontId="12" fillId="0" borderId="6" xfId="0" applyNumberFormat="1" applyFont="1" applyBorder="1" applyAlignment="1">
      <alignment horizontal="right" vertical="center" wrapText="1" indent="1"/>
    </xf>
    <xf numFmtId="3" fontId="11" fillId="0" borderId="5" xfId="0" applyNumberFormat="1" applyFont="1" applyBorder="1" applyAlignment="1">
      <alignment horizontal="right" vertical="center" wrapText="1" indent="1"/>
    </xf>
    <xf numFmtId="0" fontId="13" fillId="0" borderId="8" xfId="0" applyFont="1" applyBorder="1" applyAlignment="1">
      <alignment horizontal="right" vertical="center" wrapText="1" indent="4"/>
    </xf>
    <xf numFmtId="0" fontId="13" fillId="0" borderId="7" xfId="0" applyFont="1" applyBorder="1" applyAlignment="1">
      <alignment horizontal="right" vertical="center" wrapText="1" indent="4"/>
    </xf>
    <xf numFmtId="0" fontId="14" fillId="0" borderId="8" xfId="0" applyFont="1" applyBorder="1" applyAlignment="1">
      <alignment horizontal="right" vertical="center" wrapText="1" indent="4"/>
    </xf>
    <xf numFmtId="0" fontId="14" fillId="0" borderId="7" xfId="0" applyFont="1" applyBorder="1" applyAlignment="1">
      <alignment horizontal="right" vertical="center" wrapText="1" indent="4"/>
    </xf>
    <xf numFmtId="0" fontId="11" fillId="0" borderId="8" xfId="0" applyFont="1" applyBorder="1" applyAlignment="1">
      <alignment horizontal="right" vertical="center" wrapText="1" indent="4"/>
    </xf>
    <xf numFmtId="0" fontId="11" fillId="0" borderId="7" xfId="0" applyFont="1" applyBorder="1" applyAlignment="1">
      <alignment horizontal="right" vertical="center" wrapText="1" indent="4"/>
    </xf>
    <xf numFmtId="41" fontId="11" fillId="0" borderId="3" xfId="1" applyFont="1" applyBorder="1" applyAlignment="1">
      <alignment horizontal="right" vertical="center" wrapText="1" inden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(2011.01)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(2011.10)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(2011.11)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(2011.12)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(2011.02)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(2011.03)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(2011.04)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(2011.05)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(2011.06)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(2011.07)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(2011.08)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190500</xdr:rowOff>
    </xdr:from>
    <xdr:to>
      <xdr:col>6</xdr:col>
      <xdr:colOff>428625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742950" y="190500"/>
          <a:ext cx="48672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제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1 Cu. </a:t>
          </a:r>
          <a:r>
            <a:rPr lang="ko-KR" altLang="en-US" sz="1800" u="sng">
              <a:latin typeface="HY견고딕" pitchFamily="18" charset="-127"/>
              <a:ea typeface="HY견고딕" pitchFamily="18" charset="-127"/>
            </a:rPr>
            <a:t>사도들의 모후 회계보고</a:t>
          </a:r>
          <a:r>
            <a:rPr lang="en-US" altLang="ko-KR" sz="1800" u="sng">
              <a:latin typeface="HY견고딕" pitchFamily="18" charset="-127"/>
              <a:ea typeface="HY견고딕" pitchFamily="18" charset="-127"/>
            </a:rPr>
            <a:t>(2011.09)</a:t>
          </a:r>
          <a:endParaRPr lang="ko-KR" altLang="en-US" sz="1800" u="sng">
            <a:latin typeface="HY견고딕" pitchFamily="18" charset="-127"/>
            <a:ea typeface="HY견고딕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opLeftCell="A4" zoomScale="85" zoomScaleNormal="85" workbookViewId="0">
      <selection activeCell="I36" sqref="I36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v>409359</v>
      </c>
      <c r="D6" s="54"/>
      <c r="E6" s="31" t="s">
        <v>0</v>
      </c>
      <c r="F6" s="1" t="s">
        <v>1</v>
      </c>
      <c r="G6" s="4">
        <v>500000</v>
      </c>
    </row>
    <row r="7" spans="1:7" ht="18.95" customHeight="1">
      <c r="A7" s="14" t="s">
        <v>26</v>
      </c>
      <c r="B7" s="15"/>
      <c r="C7" s="53">
        <f>C36</f>
        <v>680000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16"/>
      <c r="D8" s="34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1089359</v>
      </c>
      <c r="D9" s="54"/>
      <c r="E9" s="45"/>
      <c r="F9" s="13" t="s">
        <v>29</v>
      </c>
      <c r="G9" s="55">
        <f>SUM(G6:G8)</f>
        <v>500000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>
        <v>55000</v>
      </c>
      <c r="D15" s="51">
        <f>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>
        <v>101000</v>
      </c>
      <c r="D16" s="51">
        <f t="shared" ref="D16:D35" si="0">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 t="shared" si="0"/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 t="shared" si="0"/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>
        <v>201000</v>
      </c>
      <c r="D19" s="51">
        <f t="shared" si="0"/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 t="shared" si="0"/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 t="shared" si="0"/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>
        <v>95000</v>
      </c>
      <c r="D22" s="51">
        <f t="shared" si="0"/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>
        <v>41000</v>
      </c>
      <c r="D23" s="51">
        <f t="shared" si="0"/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>
        <v>72000</v>
      </c>
      <c r="D24" s="51">
        <f t="shared" si="0"/>
        <v>72000</v>
      </c>
      <c r="E24" s="17" t="s">
        <v>19</v>
      </c>
      <c r="F24" s="22" t="s">
        <v>38</v>
      </c>
      <c r="G24" s="9">
        <v>20000</v>
      </c>
    </row>
    <row r="25" spans="1:7" ht="18.95" customHeight="1">
      <c r="A25" s="18"/>
      <c r="B25" s="10" t="s">
        <v>20</v>
      </c>
      <c r="C25" s="20">
        <v>91000</v>
      </c>
      <c r="D25" s="51">
        <f t="shared" si="0"/>
        <v>91000</v>
      </c>
      <c r="E25" s="18"/>
      <c r="F25" s="10" t="s">
        <v>36</v>
      </c>
      <c r="G25" s="4">
        <v>40000</v>
      </c>
    </row>
    <row r="26" spans="1:7" ht="18.95" customHeight="1">
      <c r="A26" s="18"/>
      <c r="B26" s="10" t="s">
        <v>21</v>
      </c>
      <c r="C26" s="20"/>
      <c r="D26" s="51">
        <f t="shared" si="0"/>
        <v>0</v>
      </c>
      <c r="E26" s="18"/>
      <c r="F26" s="10" t="s">
        <v>37</v>
      </c>
      <c r="G26" s="4">
        <v>228690</v>
      </c>
    </row>
    <row r="27" spans="1:7" ht="18.95" customHeight="1">
      <c r="A27" s="18"/>
      <c r="B27" s="10" t="s">
        <v>22</v>
      </c>
      <c r="C27" s="20"/>
      <c r="D27" s="51">
        <f t="shared" si="0"/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>
        <v>24000</v>
      </c>
      <c r="D28" s="51">
        <f t="shared" si="0"/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 t="shared" si="0"/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 t="shared" si="0"/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 t="shared" si="0"/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 t="shared" si="0"/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 t="shared" si="0"/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 t="shared" si="0"/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 t="shared" si="0"/>
        <v>0</v>
      </c>
      <c r="E35" s="47"/>
      <c r="F35" s="13" t="s">
        <v>3</v>
      </c>
      <c r="G35" s="58">
        <f>SUM(G24:G34)</f>
        <v>288690</v>
      </c>
    </row>
    <row r="36" spans="1:7" ht="18.95" customHeight="1" thickBot="1">
      <c r="A36" s="46"/>
      <c r="B36" s="50" t="s">
        <v>3</v>
      </c>
      <c r="C36" s="65">
        <f>SUM(C15:C35)</f>
        <v>680000</v>
      </c>
      <c r="D36" s="52">
        <f>SUM(D15:D35)</f>
        <v>680000</v>
      </c>
      <c r="E36" s="48" t="s">
        <v>24</v>
      </c>
      <c r="F36" s="49"/>
      <c r="G36" s="6">
        <f>G9+G17+G23+G35</f>
        <v>788690</v>
      </c>
    </row>
    <row r="37" spans="1:7" ht="24.95" customHeight="1" thickTop="1" thickBot="1">
      <c r="A37" s="39" t="s">
        <v>42</v>
      </c>
      <c r="B37" s="40"/>
      <c r="C37" s="42">
        <f>C9+C13</f>
        <v>1089359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E24:E35"/>
    <mergeCell ref="E36:F36"/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" type="noConversion"/>
  <pageMargins left="0.65" right="0.47" top="0.71" bottom="0.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7"/>
  <sheetViews>
    <sheetView topLeftCell="A13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'9월_회계보고'!G37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16"/>
      <c r="D8" s="34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'9월_회계보고'!D15+C15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'9월_회계보고'!D16+C16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'9월_회계보고'!D17+C17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'9월_회계보고'!D18+C18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'9월_회계보고'!D19+C19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'9월_회계보고'!D20+C20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'9월_회계보고'!D21+C21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'9월_회계보고'!D22+C22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'9월_회계보고'!D23+C23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'9월_회계보고'!D24+C24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'9월_회계보고'!D25+C25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'9월_회계보고'!D26+C26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'9월_회계보고'!D27+C27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'9월_회계보고'!D28+C28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'9월_회계보고'!D29+C29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'9월_회계보고'!D30+C30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'9월_회계보고'!D31+C31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'9월_회계보고'!D32+C32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'9월_회계보고'!D33+C33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'9월_회계보고'!D34+C34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'9월_회계보고'!D35+C35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7"/>
  <sheetViews>
    <sheetView topLeftCell="A10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'10월_회계보고'!G37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59"/>
      <c r="D8" s="60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'10월_회계보고'!D15+C15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'10월_회계보고'!D16+C16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'10월_회계보고'!D17+C17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'10월_회계보고'!D18+C18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'10월_회계보고'!D19+C19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'10월_회계보고'!D20+C20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'10월_회계보고'!D21+C21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'10월_회계보고'!D22+C22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'10월_회계보고'!D23+C23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'10월_회계보고'!D24+C24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'10월_회계보고'!D25+C25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'10월_회계보고'!D26+C26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'10월_회계보고'!D27+C27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'10월_회계보고'!D28+C28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'10월_회계보고'!D29+C29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'10월_회계보고'!D30+C30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'10월_회계보고'!D31+C31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'10월_회계보고'!D32+C32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'10월_회계보고'!D33+C33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'10월_회계보고'!D34+C34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'10월_회계보고'!D35+C35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7"/>
  <sheetViews>
    <sheetView topLeftCell="A10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'11월_회계보고'!G37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59"/>
      <c r="D8" s="60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'11월_회계보고'!D15+C15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'11월_회계보고'!D16+C16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'11월_회계보고'!D17+C17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'11월_회계보고'!D18+C18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'11월_회계보고'!D19+C19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'11월_회계보고'!D20+C20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'11월_회계보고'!D21+C21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'11월_회계보고'!D22+C22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'11월_회계보고'!D23+C23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'11월_회계보고'!D24+C24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'11월_회계보고'!D25+C25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'11월_회계보고'!D26+C26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'11월_회계보고'!D27+C27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'11월_회계보고'!D28+C28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'11월_회계보고'!D29+C29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'11월_회계보고'!D30+C30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'11월_회계보고'!D31+C31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'11월_회계보고'!D32+C32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'11월_회계보고'!D33+C33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'11월_회계보고'!D34+C34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'11월_회계보고'!D35+C35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'1월_회계보고'!G37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16"/>
      <c r="D8" s="34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'1월_회계보고'!D15+C15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'1월_회계보고'!D16+C16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'1월_회계보고'!D17+C17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'1월_회계보고'!D18+C18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'1월_회계보고'!D19+C19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'1월_회계보고'!D20+C20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'1월_회계보고'!D21+C21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'1월_회계보고'!D22+C22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'1월_회계보고'!D23+C23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'1월_회계보고'!D24+C24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'1월_회계보고'!D25+C25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'1월_회계보고'!D26+C26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'1월_회계보고'!D27+C27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'1월_회계보고'!D28+C28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'1월_회계보고'!D29+C29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'1월_회계보고'!D30+C30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'1월_회계보고'!D31+C31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'1월_회계보고'!D32+C32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'1월_회계보고'!D33+C33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'1월_회계보고'!D34+C34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'1월_회계보고'!D35+C35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opLeftCell="A10" zoomScale="85" zoomScaleNormal="85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'2월_회계보고'!G37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61"/>
      <c r="D8" s="62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'2월_회계보고'!D15+C15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'2월_회계보고'!D16+C16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'2월_회계보고'!D17+C17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'2월_회계보고'!D18+C18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'2월_회계보고'!D19+C19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'2월_회계보고'!D20+C20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'2월_회계보고'!D21+C21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'2월_회계보고'!D22+C22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'2월_회계보고'!D23+C23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'2월_회계보고'!D24+C24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'2월_회계보고'!D25+C25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'2월_회계보고'!D26+C26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'2월_회계보고'!D27+C27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'2월_회계보고'!D28+C28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'2월_회계보고'!D29+C29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'2월_회계보고'!D30+C30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'2월_회계보고'!D31+C31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'2월_회계보고'!D32+C32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'2월_회계보고'!D33+C33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'2월_회계보고'!D34+C34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'2월_회계보고'!D35+C35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21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topLeftCell="A8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'3월_회계보고'!G37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59"/>
      <c r="D8" s="60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'3월_회계보고'!D15+C15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'3월_회계보고'!D16+C16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'3월_회계보고'!D17+C17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'3월_회계보고'!D18+C18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'3월_회계보고'!D19+C19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'3월_회계보고'!D20+C20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'3월_회계보고'!D21+C21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'3월_회계보고'!D22+C22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'3월_회계보고'!D23+C23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'3월_회계보고'!D24+C24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'3월_회계보고'!D25+C25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'3월_회계보고'!D26+C26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'3월_회계보고'!D27+C27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'3월_회계보고'!D28+C28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'3월_회계보고'!D29+C29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'3월_회계보고'!D30+C30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'3월_회계보고'!D31+C31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'3월_회계보고'!D32+C32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'3월_회계보고'!D33+C33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'3월_회계보고'!D34+C34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'3월_회계보고'!D35+C35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topLeftCell="A10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'4월_회계보고'!G37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59"/>
      <c r="D8" s="60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'4월_회계보고'!D15+C15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'4월_회계보고'!D16+C16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'4월_회계보고'!D17+C17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'4월_회계보고'!D18+C18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'4월_회계보고'!D19+C19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'4월_회계보고'!D20+C20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'4월_회계보고'!D21+C21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'4월_회계보고'!D22+C22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'4월_회계보고'!D23+C23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'4월_회계보고'!D24+C24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'4월_회계보고'!D25+C25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'4월_회계보고'!D26+C26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'4월_회계보고'!D27+C27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'4월_회계보고'!D28+C28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'4월_회계보고'!D29+C29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'4월_회계보고'!D30+C30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'4월_회계보고'!D31+C31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'4월_회계보고'!D32+C32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'4월_회계보고'!D33+C33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'4월_회계보고'!D34+C34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'4월_회계보고'!D35+C35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7"/>
  <sheetViews>
    <sheetView topLeftCell="A8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'5월_회계보고'!G37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59"/>
      <c r="D8" s="60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'5월_회계보고'!D15+C15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'5월_회계보고'!D16+C16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'5월_회계보고'!D17+C17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'5월_회계보고'!D18+C18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'5월_회계보고'!D19+C19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'5월_회계보고'!D20+C20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'5월_회계보고'!D21+C21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'5월_회계보고'!D22+C22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'5월_회계보고'!D23+C23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'5월_회계보고'!D24+C24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'5월_회계보고'!D25+C25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'5월_회계보고'!D26+C26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'5월_회계보고'!D27+C27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'5월_회계보고'!D28+C28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'5월_회계보고'!D29+C29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'5월_회계보고'!D30+C30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'5월_회계보고'!D31+C31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'5월_회계보고'!D32+C32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'5월_회계보고'!D33+C33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'5월_회계보고'!D34+C34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'5월_회계보고'!D35+C35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7"/>
  <sheetViews>
    <sheetView topLeftCell="A10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'6월_회계보고'!G37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16"/>
      <c r="D8" s="34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'6월_회계보고'!D15+C15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'6월_회계보고'!D16+C16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'6월_회계보고'!D17+C17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'6월_회계보고'!D18+C18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'6월_회계보고'!D19+C19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'6월_회계보고'!D20+C20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'6월_회계보고'!D21+C21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'6월_회계보고'!D22+C22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'6월_회계보고'!D23+C23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'6월_회계보고'!D24+C24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'6월_회계보고'!D25+C25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'6월_회계보고'!D26+C26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'6월_회계보고'!D27+C27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'6월_회계보고'!D28+C28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'6월_회계보고'!D29+C29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'6월_회계보고'!D30+C30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'6월_회계보고'!D31+C31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'6월_회계보고'!D32+C32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'6월_회계보고'!D33+C33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'6월_회계보고'!D34+C34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'6월_회계보고'!D35+C35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topLeftCell="A10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'7월_회계보고'!G37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16"/>
      <c r="D8" s="34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'7월_회계보고'!D15+C15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'7월_회계보고'!D16+C16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'7월_회계보고'!D17+C17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'7월_회계보고'!D18+C18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'7월_회계보고'!D19+C19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'7월_회계보고'!D20+C20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'7월_회계보고'!D21+C21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'7월_회계보고'!D22+C22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'7월_회계보고'!D23+C23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'7월_회계보고'!D24+C24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'7월_회계보고'!D25+C25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'7월_회계보고'!D26+C26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'7월_회계보고'!D27+C27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'7월_회계보고'!D28+C28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'7월_회계보고'!D29+C29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'7월_회계보고'!D30+C30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'7월_회계보고'!D31+C31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'7월_회계보고'!D32+C32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'7월_회계보고'!D33+C33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'7월_회계보고'!D34+C34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'7월_회계보고'!D35+C35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7"/>
  <sheetViews>
    <sheetView topLeftCell="A10" workbookViewId="0">
      <selection activeCell="C37" sqref="C37:D37"/>
    </sheetView>
  </sheetViews>
  <sheetFormatPr defaultRowHeight="16.5"/>
  <cols>
    <col min="1" max="1" width="3.5" customWidth="1"/>
    <col min="2" max="2" width="16.5" customWidth="1"/>
    <col min="3" max="3" width="12.5" customWidth="1"/>
    <col min="4" max="4" width="14.125" customWidth="1"/>
    <col min="5" max="5" width="4.25" customWidth="1"/>
    <col min="6" max="6" width="17.125" customWidth="1"/>
    <col min="7" max="7" width="15.25" customWidth="1"/>
  </cols>
  <sheetData>
    <row r="2" spans="1:7" ht="26.25">
      <c r="B2" s="2"/>
    </row>
    <row r="3" spans="1:7" ht="21.75" customHeight="1" thickBot="1"/>
    <row r="4" spans="1:7" ht="24.95" customHeight="1" thickBot="1">
      <c r="A4" s="38" t="s">
        <v>40</v>
      </c>
      <c r="B4" s="36"/>
      <c r="C4" s="36"/>
      <c r="D4" s="37"/>
      <c r="E4" s="36" t="s">
        <v>39</v>
      </c>
      <c r="F4" s="36"/>
      <c r="G4" s="37"/>
    </row>
    <row r="5" spans="1:7" ht="18.95" customHeight="1" thickTop="1">
      <c r="A5" s="23" t="s">
        <v>31</v>
      </c>
      <c r="B5" s="24"/>
      <c r="C5" s="25" t="s">
        <v>32</v>
      </c>
      <c r="D5" s="33"/>
      <c r="E5" s="30" t="s">
        <v>31</v>
      </c>
      <c r="F5" s="24"/>
      <c r="G5" s="26" t="s">
        <v>33</v>
      </c>
    </row>
    <row r="6" spans="1:7" ht="18.95" customHeight="1">
      <c r="A6" s="14" t="s">
        <v>25</v>
      </c>
      <c r="B6" s="15"/>
      <c r="C6" s="53">
        <f>'8월_회계보고'!G37</f>
        <v>300669</v>
      </c>
      <c r="D6" s="54"/>
      <c r="E6" s="31" t="s">
        <v>0</v>
      </c>
      <c r="F6" s="1" t="s">
        <v>1</v>
      </c>
      <c r="G6" s="4"/>
    </row>
    <row r="7" spans="1:7" ht="18.95" customHeight="1">
      <c r="A7" s="14" t="s">
        <v>26</v>
      </c>
      <c r="B7" s="15"/>
      <c r="C7" s="53">
        <f>C36</f>
        <v>0</v>
      </c>
      <c r="D7" s="54"/>
      <c r="E7" s="32"/>
      <c r="F7" s="1"/>
      <c r="G7" s="5"/>
    </row>
    <row r="8" spans="1:7" ht="18.95" customHeight="1">
      <c r="A8" s="14" t="s">
        <v>2</v>
      </c>
      <c r="B8" s="15"/>
      <c r="C8" s="16"/>
      <c r="D8" s="34"/>
      <c r="E8" s="32"/>
      <c r="F8" s="1"/>
      <c r="G8" s="5"/>
    </row>
    <row r="9" spans="1:7" ht="18.95" customHeight="1">
      <c r="A9" s="14" t="s">
        <v>28</v>
      </c>
      <c r="B9" s="15"/>
      <c r="C9" s="53">
        <f>SUM(C6:D8)</f>
        <v>300669</v>
      </c>
      <c r="D9" s="54"/>
      <c r="E9" s="45"/>
      <c r="F9" s="13" t="s">
        <v>29</v>
      </c>
      <c r="G9" s="55">
        <f>SUM(G6:G8)</f>
        <v>0</v>
      </c>
    </row>
    <row r="10" spans="1:7" ht="18.95" customHeight="1">
      <c r="A10" s="17" t="s">
        <v>4</v>
      </c>
      <c r="B10" s="12" t="s">
        <v>5</v>
      </c>
      <c r="C10" s="19"/>
      <c r="D10" s="35"/>
      <c r="E10" s="31" t="s">
        <v>6</v>
      </c>
      <c r="F10" s="27" t="s">
        <v>30</v>
      </c>
      <c r="G10" s="28" t="s">
        <v>33</v>
      </c>
    </row>
    <row r="11" spans="1:7" ht="18.95" customHeight="1">
      <c r="A11" s="18"/>
      <c r="B11" s="1"/>
      <c r="C11" s="19"/>
      <c r="D11" s="35"/>
      <c r="E11" s="32"/>
      <c r="F11" s="10"/>
      <c r="G11" s="5"/>
    </row>
    <row r="12" spans="1:7" ht="18.95" customHeight="1">
      <c r="A12" s="18"/>
      <c r="B12" s="3"/>
      <c r="C12" s="16"/>
      <c r="D12" s="34"/>
      <c r="E12" s="32"/>
      <c r="F12" s="11"/>
      <c r="G12" s="7"/>
    </row>
    <row r="13" spans="1:7" ht="18.95" customHeight="1">
      <c r="A13" s="47"/>
      <c r="B13" s="13" t="s">
        <v>27</v>
      </c>
      <c r="C13" s="63">
        <f>SUM(C10:D12)</f>
        <v>0</v>
      </c>
      <c r="D13" s="64"/>
      <c r="E13" s="32"/>
      <c r="F13" s="10"/>
      <c r="G13" s="5"/>
    </row>
    <row r="14" spans="1:7" ht="18.95" customHeight="1">
      <c r="A14" s="17" t="s">
        <v>7</v>
      </c>
      <c r="B14" s="29" t="s">
        <v>31</v>
      </c>
      <c r="C14" s="29" t="s">
        <v>34</v>
      </c>
      <c r="D14" s="26" t="s">
        <v>35</v>
      </c>
      <c r="E14" s="32"/>
      <c r="F14" s="10"/>
      <c r="G14" s="5"/>
    </row>
    <row r="15" spans="1:7" ht="18.95" customHeight="1">
      <c r="A15" s="18"/>
      <c r="B15" s="10" t="s">
        <v>8</v>
      </c>
      <c r="C15" s="20"/>
      <c r="D15" s="51">
        <f>'8월_회계보고'!D15+C15</f>
        <v>55000</v>
      </c>
      <c r="E15" s="32"/>
      <c r="F15" s="10"/>
      <c r="G15" s="5"/>
    </row>
    <row r="16" spans="1:7" ht="18.95" customHeight="1">
      <c r="A16" s="18"/>
      <c r="B16" s="10" t="s">
        <v>9</v>
      </c>
      <c r="C16" s="20"/>
      <c r="D16" s="51">
        <f>'8월_회계보고'!D16+C16</f>
        <v>101000</v>
      </c>
      <c r="E16" s="32"/>
      <c r="F16" s="10"/>
      <c r="G16" s="7"/>
    </row>
    <row r="17" spans="1:7" ht="18.95" customHeight="1">
      <c r="A17" s="18"/>
      <c r="B17" s="10" t="s">
        <v>10</v>
      </c>
      <c r="C17" s="20"/>
      <c r="D17" s="51">
        <f>'8월_회계보고'!D17+C17</f>
        <v>0</v>
      </c>
      <c r="E17" s="45"/>
      <c r="F17" s="13" t="s">
        <v>3</v>
      </c>
      <c r="G17" s="56">
        <f>SUM(G11:G16)</f>
        <v>0</v>
      </c>
    </row>
    <row r="18" spans="1:7" ht="18.95" customHeight="1">
      <c r="A18" s="18"/>
      <c r="B18" s="10" t="s">
        <v>11</v>
      </c>
      <c r="C18" s="20"/>
      <c r="D18" s="51">
        <f>'8월_회계보고'!D18+C18</f>
        <v>0</v>
      </c>
      <c r="E18" s="31" t="s">
        <v>12</v>
      </c>
      <c r="F18" s="10"/>
      <c r="G18" s="4"/>
    </row>
    <row r="19" spans="1:7" ht="18.95" customHeight="1">
      <c r="A19" s="18"/>
      <c r="B19" s="10" t="s">
        <v>13</v>
      </c>
      <c r="C19" s="20"/>
      <c r="D19" s="51">
        <f>'8월_회계보고'!D19+C19</f>
        <v>201000</v>
      </c>
      <c r="E19" s="32"/>
      <c r="F19" s="10"/>
      <c r="G19" s="4"/>
    </row>
    <row r="20" spans="1:7" ht="18.95" customHeight="1">
      <c r="A20" s="18"/>
      <c r="B20" s="10" t="s">
        <v>14</v>
      </c>
      <c r="C20" s="20"/>
      <c r="D20" s="51">
        <f>'8월_회계보고'!D20+C20</f>
        <v>0</v>
      </c>
      <c r="E20" s="32"/>
      <c r="F20" s="11"/>
      <c r="G20" s="8"/>
    </row>
    <row r="21" spans="1:7" ht="18.95" customHeight="1">
      <c r="A21" s="18"/>
      <c r="B21" s="10" t="s">
        <v>15</v>
      </c>
      <c r="C21" s="20"/>
      <c r="D21" s="51">
        <f>'8월_회계보고'!D21+C21</f>
        <v>0</v>
      </c>
      <c r="E21" s="32"/>
      <c r="F21" s="10"/>
      <c r="G21" s="7"/>
    </row>
    <row r="22" spans="1:7" ht="18.95" customHeight="1">
      <c r="A22" s="18"/>
      <c r="B22" s="10" t="s">
        <v>16</v>
      </c>
      <c r="C22" s="20"/>
      <c r="D22" s="51">
        <f>'8월_회계보고'!D22+C22</f>
        <v>95000</v>
      </c>
      <c r="E22" s="32"/>
      <c r="F22" s="10"/>
      <c r="G22" s="7"/>
    </row>
    <row r="23" spans="1:7" ht="18.95" customHeight="1">
      <c r="A23" s="18"/>
      <c r="B23" s="10" t="s">
        <v>17</v>
      </c>
      <c r="C23" s="20"/>
      <c r="D23" s="51">
        <f>'8월_회계보고'!D23+C23</f>
        <v>41000</v>
      </c>
      <c r="E23" s="45"/>
      <c r="F23" s="13" t="s">
        <v>3</v>
      </c>
      <c r="G23" s="57">
        <f>SUM(G18:G22)</f>
        <v>0</v>
      </c>
    </row>
    <row r="24" spans="1:7" ht="18.95" customHeight="1">
      <c r="A24" s="18"/>
      <c r="B24" s="10" t="s">
        <v>18</v>
      </c>
      <c r="C24" s="20"/>
      <c r="D24" s="51">
        <f>'8월_회계보고'!D24+C24</f>
        <v>72000</v>
      </c>
      <c r="E24" s="17" t="s">
        <v>19</v>
      </c>
      <c r="F24" s="22" t="s">
        <v>38</v>
      </c>
      <c r="G24" s="9"/>
    </row>
    <row r="25" spans="1:7" ht="18.95" customHeight="1">
      <c r="A25" s="18"/>
      <c r="B25" s="10" t="s">
        <v>20</v>
      </c>
      <c r="C25" s="20"/>
      <c r="D25" s="51">
        <f>'8월_회계보고'!D25+C25</f>
        <v>91000</v>
      </c>
      <c r="E25" s="18"/>
      <c r="F25" s="10" t="s">
        <v>36</v>
      </c>
      <c r="G25" s="4"/>
    </row>
    <row r="26" spans="1:7" ht="18.95" customHeight="1">
      <c r="A26" s="18"/>
      <c r="B26" s="10" t="s">
        <v>21</v>
      </c>
      <c r="C26" s="20"/>
      <c r="D26" s="51">
        <f>'8월_회계보고'!D26+C26</f>
        <v>0</v>
      </c>
      <c r="E26" s="18"/>
      <c r="F26" s="10"/>
      <c r="G26" s="4"/>
    </row>
    <row r="27" spans="1:7" ht="18.95" customHeight="1">
      <c r="A27" s="18"/>
      <c r="B27" s="10" t="s">
        <v>22</v>
      </c>
      <c r="C27" s="20"/>
      <c r="D27" s="51">
        <f>'8월_회계보고'!D27+C27</f>
        <v>0</v>
      </c>
      <c r="E27" s="18"/>
      <c r="F27" s="10"/>
      <c r="G27" s="4"/>
    </row>
    <row r="28" spans="1:7" ht="18.95" customHeight="1">
      <c r="A28" s="18"/>
      <c r="B28" s="10" t="s">
        <v>23</v>
      </c>
      <c r="C28" s="20"/>
      <c r="D28" s="51">
        <f>'8월_회계보고'!D28+C28</f>
        <v>24000</v>
      </c>
      <c r="E28" s="18"/>
      <c r="F28" s="10"/>
      <c r="G28" s="4"/>
    </row>
    <row r="29" spans="1:7" ht="18.95" customHeight="1">
      <c r="A29" s="18"/>
      <c r="B29" s="3"/>
      <c r="C29" s="20"/>
      <c r="D29" s="51">
        <f>'8월_회계보고'!D29+C29</f>
        <v>0</v>
      </c>
      <c r="E29" s="18"/>
      <c r="F29" s="10"/>
      <c r="G29" s="4"/>
    </row>
    <row r="30" spans="1:7" ht="18.95" customHeight="1">
      <c r="A30" s="18"/>
      <c r="B30" s="3"/>
      <c r="C30" s="20"/>
      <c r="D30" s="51">
        <f>'8월_회계보고'!D30+C30</f>
        <v>0</v>
      </c>
      <c r="E30" s="18"/>
      <c r="F30" s="11"/>
      <c r="G30" s="8"/>
    </row>
    <row r="31" spans="1:7" ht="18.95" customHeight="1">
      <c r="A31" s="18"/>
      <c r="B31" s="3"/>
      <c r="C31" s="20"/>
      <c r="D31" s="51">
        <f>'8월_회계보고'!D31+C31</f>
        <v>0</v>
      </c>
      <c r="E31" s="18"/>
      <c r="F31" s="11"/>
      <c r="G31" s="8"/>
    </row>
    <row r="32" spans="1:7" ht="18.95" customHeight="1">
      <c r="A32" s="18"/>
      <c r="B32" s="3"/>
      <c r="C32" s="20"/>
      <c r="D32" s="51">
        <f>'8월_회계보고'!D32+C32</f>
        <v>0</v>
      </c>
      <c r="E32" s="18"/>
      <c r="F32" s="11"/>
      <c r="G32" s="7"/>
    </row>
    <row r="33" spans="1:7" ht="18.95" customHeight="1">
      <c r="A33" s="18"/>
      <c r="B33" s="1"/>
      <c r="C33" s="20"/>
      <c r="D33" s="51">
        <f>'8월_회계보고'!D33+C33</f>
        <v>0</v>
      </c>
      <c r="E33" s="18"/>
      <c r="F33" s="10"/>
      <c r="G33" s="5"/>
    </row>
    <row r="34" spans="1:7" ht="18.95" customHeight="1">
      <c r="A34" s="18"/>
      <c r="B34" s="1"/>
      <c r="C34" s="20"/>
      <c r="D34" s="51">
        <f>'8월_회계보고'!D34+C34</f>
        <v>0</v>
      </c>
      <c r="E34" s="18"/>
      <c r="F34" s="10"/>
      <c r="G34" s="5"/>
    </row>
    <row r="35" spans="1:7" ht="18.95" customHeight="1">
      <c r="A35" s="18"/>
      <c r="B35" s="1"/>
      <c r="C35" s="20"/>
      <c r="D35" s="51">
        <f>'8월_회계보고'!D35+C35</f>
        <v>0</v>
      </c>
      <c r="E35" s="47"/>
      <c r="F35" s="13" t="s">
        <v>3</v>
      </c>
      <c r="G35" s="58">
        <f>SUM(G24:G34)</f>
        <v>0</v>
      </c>
    </row>
    <row r="36" spans="1:7" ht="18.95" customHeight="1" thickBot="1">
      <c r="A36" s="46"/>
      <c r="B36" s="50" t="s">
        <v>3</v>
      </c>
      <c r="C36" s="65">
        <f>SUM(C15:C35)</f>
        <v>0</v>
      </c>
      <c r="D36" s="52">
        <f>SUM(D15:D35)</f>
        <v>680000</v>
      </c>
      <c r="E36" s="48" t="s">
        <v>24</v>
      </c>
      <c r="F36" s="49"/>
      <c r="G36" s="6">
        <f>G9+G17+G23+G35</f>
        <v>0</v>
      </c>
    </row>
    <row r="37" spans="1:7" ht="24.95" customHeight="1" thickTop="1" thickBot="1">
      <c r="A37" s="39" t="s">
        <v>42</v>
      </c>
      <c r="B37" s="40"/>
      <c r="C37" s="42">
        <f>C9+C13</f>
        <v>300669</v>
      </c>
      <c r="D37" s="43"/>
      <c r="E37" s="41" t="s">
        <v>41</v>
      </c>
      <c r="F37" s="40"/>
      <c r="G37" s="44">
        <f>C37-G36</f>
        <v>300669</v>
      </c>
    </row>
  </sheetData>
  <mergeCells count="27">
    <mergeCell ref="A37:B37"/>
    <mergeCell ref="C37:D37"/>
    <mergeCell ref="E37:F37"/>
    <mergeCell ref="E10:E17"/>
    <mergeCell ref="C11:D11"/>
    <mergeCell ref="C12:D12"/>
    <mergeCell ref="C13:D13"/>
    <mergeCell ref="A14:A36"/>
    <mergeCell ref="E18:E23"/>
    <mergeCell ref="E24:E35"/>
    <mergeCell ref="E36:F36"/>
    <mergeCell ref="A8:B8"/>
    <mergeCell ref="C8:D8"/>
    <mergeCell ref="A9:B9"/>
    <mergeCell ref="C9:D9"/>
    <mergeCell ref="A10:A13"/>
    <mergeCell ref="C10:D10"/>
    <mergeCell ref="A4:D4"/>
    <mergeCell ref="E4:G4"/>
    <mergeCell ref="A5:B5"/>
    <mergeCell ref="C5:D5"/>
    <mergeCell ref="E5:F5"/>
    <mergeCell ref="A6:B6"/>
    <mergeCell ref="C6:D6"/>
    <mergeCell ref="E6:E9"/>
    <mergeCell ref="A7:B7"/>
    <mergeCell ref="C7:D7"/>
  </mergeCells>
  <phoneticPr fontId="10" type="noConversion"/>
  <pageMargins left="0.65" right="0.47" top="0.71" bottom="0.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1월_회계보고</vt:lpstr>
      <vt:lpstr>2월_회계보고</vt:lpstr>
      <vt:lpstr>3월_회계보고</vt:lpstr>
      <vt:lpstr>4월_회계보고</vt:lpstr>
      <vt:lpstr>5월_회계보고</vt:lpstr>
      <vt:lpstr>6월_회계보고</vt:lpstr>
      <vt:lpstr>7월_회계보고</vt:lpstr>
      <vt:lpstr>8월_회계보고</vt:lpstr>
      <vt:lpstr>9월_회계보고</vt:lpstr>
      <vt:lpstr>10월_회계보고</vt:lpstr>
      <vt:lpstr>11월_회계보고</vt:lpstr>
      <vt:lpstr>12월_회계보고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2011-03-13T12:55:03Z</cp:lastPrinted>
  <dcterms:created xsi:type="dcterms:W3CDTF">2011-02-22T16:21:14Z</dcterms:created>
  <dcterms:modified xsi:type="dcterms:W3CDTF">2011-03-13T13:27:13Z</dcterms:modified>
</cp:coreProperties>
</file>